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N:\rao\doc\RGCGRANT\GHK\2023-2024\"/>
    </mc:Choice>
  </mc:AlternateContent>
  <xr:revisionPtr revIDLastSave="0" documentId="13_ncr:1_{BC028C15-F052-436B-B459-CA182E3A97A0}" xr6:coauthVersionLast="47" xr6:coauthVersionMax="47" xr10:uidLastSave="{00000000-0000-0000-0000-000000000000}"/>
  <bookViews>
    <workbookView xWindow="26580" yWindow="1125" windowWidth="27345" windowHeight="9375" xr2:uid="{00000000-000D-0000-FFFF-FFFF00000000}"/>
  </bookViews>
  <sheets>
    <sheet name="GHK CUHK-led funded projects" sheetId="1" r:id="rId1"/>
  </sheets>
  <definedNames>
    <definedName name="_xlnm.Print_Area" localSheetId="0">'GHK CUHK-led funded projects'!$A$1:$F$41</definedName>
    <definedName name="_xlnm.Print_Titles" localSheetId="0">'GHK CUHK-led funded projects'!$1:$1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<sst xmlns="http://schemas.openxmlformats.org/spreadsheetml/2006/main" count="253" uniqueCount="175">
  <si>
    <t>Project Title</t>
  </si>
  <si>
    <t>Exercise</t>
  </si>
  <si>
    <t>Affiliation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</si>
  <si>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</si>
  <si>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</si>
  <si>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</si>
  <si>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</si>
  <si>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</si>
  <si>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</si>
  <si>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</si>
  <si>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</si>
  <si>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</si>
  <si>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Psychology</t>
  </si>
  <si>
    <t>G_HK022/11</t>
  </si>
  <si>
    <t>Phylogeography and Cryptic Diversity of Coastal Crabs from the Tropical West Pacific: A Comparative Study of the Influence of Habitat on the Potential Diversification</t>
  </si>
  <si>
    <t>G_HK025/11</t>
  </si>
  <si>
    <t>In vivo Imaging of Retinal Neurons in Thy-1 YFP Transgenic Mice after Traumatic Injury and Transorbital Alternating Current Stimulation</t>
  </si>
  <si>
    <t>G_HK026/11</t>
  </si>
  <si>
    <t>Towards Urban Planning Strategies to Improve the Wind Environment in High Density Cities Based on Better Understanding of the Urban Morphology by Using Large Eddy Simulation Model (LES)</t>
  </si>
  <si>
    <t>Reference No.</t>
  </si>
  <si>
    <t>Principal Investigator</t>
  </si>
  <si>
    <t>Amount Awarded
(HK$)
(exclusive of on-costs)</t>
  </si>
  <si>
    <t>G_HK029/11</t>
  </si>
  <si>
    <t>Effects of Inflammatory Cytokines on the Cardiac Differentiation of Embryonic Stem Cells: Role of Reactive Oxygen Species</t>
  </si>
  <si>
    <t>G_HK030/11</t>
  </si>
  <si>
    <t>Cycloheptatrienyl Dicarbollyl Zirconium Complexes as Building Blocks for the Preparation of Multidecker Sandwich Complexes</t>
  </si>
  <si>
    <t>Professor CHU Ka-hou</t>
  </si>
  <si>
    <t>Professor LEUNG Christopher Kai-shun</t>
  </si>
  <si>
    <t>Professor NG Edward Yan-yung</t>
  </si>
  <si>
    <t>Professor TSANG Faye Suk-ying</t>
  </si>
  <si>
    <t>Professor XIE Zuowei</t>
  </si>
  <si>
    <t>2011/12</t>
  </si>
  <si>
    <t>G_HK015/12</t>
  </si>
  <si>
    <t>Automated Fabrication of Micro-nano Systems Based on Robotic Handling of CNTs and Grapheme</t>
  </si>
  <si>
    <t>G_HK016/12</t>
  </si>
  <si>
    <t>Cyclooxygenase-2 Upregulation and Vascular Dysfunction</t>
  </si>
  <si>
    <t>G_HK017/12</t>
  </si>
  <si>
    <t>To Study the Electrophysiological Response of Human Mast Cell Activation and Their Implication in the Treatment of Allergies Using Microelectrode Array (MEA)</t>
  </si>
  <si>
    <t>G-CUHK404/13</t>
  </si>
  <si>
    <t>Functional Characterization of Protein Sorting Machinery in the Golgi and the Trans-Golgi Network</t>
  </si>
  <si>
    <t>G-CUHK405/13</t>
  </si>
  <si>
    <t>A Comparison of Carbon Storage in Coastal Wetland Soils between Hong Kong and Germany</t>
  </si>
  <si>
    <t>G-CUHK406/13</t>
  </si>
  <si>
    <t>Concepts of Rationality: Challenges of Reason in Cross-Cultural Perspective</t>
  </si>
  <si>
    <t>G-CUHK409/13</t>
  </si>
  <si>
    <t>Role of Transient Receptor Potential (TRP) Channels in Mediating Cardiotrophin-1-induced Cardiac Differentiation in Embryonic Stem Cells</t>
  </si>
  <si>
    <t>G-CUHK403/14</t>
  </si>
  <si>
    <t>Vascular TRPV1 and TRPV4 Channels: Implications for Hemodynamic Mechanisms of Acute Ischemic Kidney Failure and Paracrine Regulation of Arterial Tone by Perivascular Adipose Tissue</t>
  </si>
  <si>
    <t>G-CUHK405/14</t>
  </si>
  <si>
    <t>Binary Modulator Based on Metamaterial Patterned Vanadium Dioxide Thin Layer Devices for Terahertz Imaging Applications</t>
  </si>
  <si>
    <t>G-CUHK401/15</t>
  </si>
  <si>
    <t>Effect of Low-Magnitude High-Frequency Vibration on Osteoporotic Metaphyseal Fracture Healing - Rat Model</t>
  </si>
  <si>
    <t>G-CUHK402/15</t>
  </si>
  <si>
    <t>Functional characterization endosomal sorting complexes</t>
  </si>
  <si>
    <t>G-CUHK403/15</t>
  </si>
  <si>
    <t>Synergistic Investigations of Surface Deformation in Permafrost Areas Using Field and Remote Sensing Observations</t>
  </si>
  <si>
    <t>G-CUHK405/15</t>
  </si>
  <si>
    <t>Did Rapid Modernization Destroy Trust in Chinese Society? A Multi-Level Analysis of Trust in In-Groups and Out-Groups</t>
  </si>
  <si>
    <t>Dr STEINHARDT H. Christoph</t>
  </si>
  <si>
    <t>G-CUHK407/15</t>
  </si>
  <si>
    <t>The National Strategies in China and Germany to Utilize Solar Energy and Develop Photovoltaic Industries</t>
  </si>
  <si>
    <t>G-CUHK405/16</t>
  </si>
  <si>
    <t>Space-time Multiscale Methods for the Wave Equation in Heterogeneous Media</t>
  </si>
  <si>
    <t>G-CUHK408/16</t>
  </si>
  <si>
    <t>Understanding the Spatial Planning of Public EV Charging Facilities: A Supply-side Analysis in Hong Kong and Berlin</t>
  </si>
  <si>
    <t>G-CUHK410/16</t>
  </si>
  <si>
    <t>MyoCDPR: Open-Source Modular Cable Actuation Units for the Rapid Prototyping of Cable-Driven Parallel Robots</t>
  </si>
  <si>
    <t>G-CUHK411/16</t>
  </si>
  <si>
    <t>Towards Urban Planning Strategies to Improve the Thermal Environment in High Density Cities Based on Better Understanding and Extraction of the Urban Morphology in the WUDAPT Framework</t>
  </si>
  <si>
    <t>G-CUHK403/17</t>
  </si>
  <si>
    <t>Lipid binding proteins in Arabidopsis thaliana</t>
  </si>
  <si>
    <t>G-CUHK406/17</t>
  </si>
  <si>
    <t>Password-Based Cryptography</t>
  </si>
  <si>
    <t>G-CUHK402/18</t>
  </si>
  <si>
    <t>Function of the Immune Receptor Regulator DOK1 in Therapy Response of Gastric Cancer</t>
  </si>
  <si>
    <t>G-CUHK404/18</t>
  </si>
  <si>
    <t>Intersection Points of Autophagy and Ubiquitination</t>
  </si>
  <si>
    <t>G-CUHK408/18</t>
  </si>
  <si>
    <t>Elementary Calcium Release in Vascular Adaptation, Hypertension and Ageing</t>
  </si>
  <si>
    <t>G-CUHK409/18</t>
  </si>
  <si>
    <t>Influence of Cultural Experience on Neural Mechanisms Underlying Visual Processing of Faces, Objects, and Characters</t>
  </si>
  <si>
    <t>G-CUHK410/18</t>
  </si>
  <si>
    <t>Exploring the Dynamics and Surface Rheology of Colloidal Particles at Fluid-Fluid Interfaces</t>
  </si>
  <si>
    <t>G-CUHK405/19</t>
  </si>
  <si>
    <t>Structure-function Studies of the Chloroplast Chaperones in Chlamydomonas Reinhardtii by Cryo-EM</t>
  </si>
  <si>
    <t>G-CUHK406/19</t>
  </si>
  <si>
    <t>Educational Physical (Humanoid) /Virtual Robots across Cultures: Development of Robot Applications for Use in Digital Teaching Scenarios</t>
  </si>
  <si>
    <t>G-CUHK407/19</t>
  </si>
  <si>
    <t>Characterization of Extracellular Matrix (ECM)-based Biomaterials with Tailored Bioactivities by Raman Microscopy</t>
  </si>
  <si>
    <t>G-CUHK408/19</t>
  </si>
  <si>
    <t>Investigating Earthquakes Induced by Hydraulic Fracturing of Shale Gas Field in Southern Sichuan, China</t>
  </si>
  <si>
    <t>G-CUHK409/19</t>
  </si>
  <si>
    <t>Optimally Controlled Quantum Sensing with NV Center</t>
  </si>
  <si>
    <t>G-CUHK410/19</t>
  </si>
  <si>
    <t>Tip-Vesicles in Germinating Pollen Tube</t>
  </si>
  <si>
    <t>G-CUHK411/19</t>
  </si>
  <si>
    <t>Identification of New Antibiotic Resistance Mechanisms Using Deep Learning</t>
  </si>
  <si>
    <t>G-CUHK401/20</t>
  </si>
  <si>
    <t>Development of Novel Trifluoromethylation Methods via Ring-Opening of Donor-Acceptor Cyclopropanes</t>
  </si>
  <si>
    <t>G-CUHK402/20</t>
  </si>
  <si>
    <t>Hydrogel Delivery of Cefazolin to Eradicate Osteosynthesis-associated Infection and Support Osteoporotic Fracture Healing</t>
  </si>
  <si>
    <t>G-CUHK403/20</t>
  </si>
  <si>
    <t>Involvement of Myokines in the Muscle-Bone Crosstalk of Sacro-Osteoporotic Fracture Healing</t>
  </si>
  <si>
    <t>Professor CHEUNG Wing-hoi</t>
  </si>
  <si>
    <t>Professor JIANG Liwen</t>
  </si>
  <si>
    <t>Professor LIU Lin</t>
  </si>
  <si>
    <t>Professor XU Yuan</t>
  </si>
  <si>
    <t>Life Sciences</t>
  </si>
  <si>
    <t>Ophthalmology and Visual Sciences</t>
  </si>
  <si>
    <t>Architecture</t>
  </si>
  <si>
    <t>Chemistry</t>
  </si>
  <si>
    <t>Professor DU Ruxu</t>
  </si>
  <si>
    <t>Professor HUANG Yu</t>
  </si>
  <si>
    <t>Biomedical Sciences</t>
  </si>
  <si>
    <t>Mechanical and Automation Engineering</t>
  </si>
  <si>
    <t>Professor RUDD John Anthony</t>
  </si>
  <si>
    <t>Professor LAI Derrick Yuk-fo</t>
  </si>
  <si>
    <t>Geography and Resource Management</t>
  </si>
  <si>
    <t>Professor LAU Chong-fuk</t>
  </si>
  <si>
    <t xml:space="preserve">Philosophy </t>
  </si>
  <si>
    <t>Professor PARROTT Edward P J</t>
  </si>
  <si>
    <t>Electronic Engineering</t>
  </si>
  <si>
    <t>Orthopaedics and Traumatology</t>
  </si>
  <si>
    <t>Earth System Science Programme</t>
  </si>
  <si>
    <t>Centre for China Studies</t>
  </si>
  <si>
    <t>Professor CHUNG Eric Tsz-shun</t>
  </si>
  <si>
    <t>Mathematics</t>
  </si>
  <si>
    <t>Professor HE Sylvia Ying</t>
  </si>
  <si>
    <t>Professor LAU Darwin Tat-ming</t>
  </si>
  <si>
    <t>Professor REN Chao</t>
  </si>
  <si>
    <t>Professor CHOW Sherman Sze-ming</t>
  </si>
  <si>
    <t>Professor YU Jun</t>
  </si>
  <si>
    <t>Professor ZHUANG Xiaohong</t>
  </si>
  <si>
    <t>Professor MAURER Urs</t>
  </si>
  <si>
    <t>Professor NGAI To</t>
  </si>
  <si>
    <t>Dr LAU Wilson Chun-yu</t>
  </si>
  <si>
    <t>Professor LAM Paul Lai-chuen</t>
  </si>
  <si>
    <t>Professor BLOCKI Anna Maria</t>
  </si>
  <si>
    <t>Professor YANG Hongfeng</t>
  </si>
  <si>
    <t>Professor YUAN Haidong</t>
  </si>
  <si>
    <t>Professor IP Margaret</t>
  </si>
  <si>
    <t>Professor TSUI Chit</t>
  </si>
  <si>
    <t>Professor WONG Ronald Man-yeung</t>
  </si>
  <si>
    <t>Professor CHOW Simon Kwoon-ho</t>
  </si>
  <si>
    <t>Information Engineering</t>
  </si>
  <si>
    <t>Medicine and Therapeutics</t>
  </si>
  <si>
    <t>Centre for Learning Enhancement And Research</t>
  </si>
  <si>
    <t>Microbiology</t>
  </si>
  <si>
    <t>(Information of funded projects is captured as of the result announcement date of respective exercises.)</t>
  </si>
  <si>
    <t>2021/22</t>
  </si>
  <si>
    <t>G-CUHK401/21</t>
  </si>
  <si>
    <t>G-CUHK403/21</t>
  </si>
  <si>
    <t>Strengthening Data Accountability in the Platform Economy - towards Greater International Convergence of Privacy Protections for Children?</t>
  </si>
  <si>
    <t>Law</t>
  </si>
  <si>
    <t xml:space="preserve">Professor WITZLEB Normann </t>
  </si>
  <si>
    <t>--</t>
  </si>
  <si>
    <t>2022/23</t>
  </si>
  <si>
    <t>G-CUHK404/23</t>
  </si>
  <si>
    <t>G-CUHK405/23</t>
  </si>
  <si>
    <t>G-CUHK407/23</t>
  </si>
  <si>
    <t>G-CUHK408/23</t>
  </si>
  <si>
    <t>G-CUHK409/23</t>
  </si>
  <si>
    <t>G-CUHK411/23</t>
  </si>
  <si>
    <t>2023/24</t>
  </si>
  <si>
    <t>Mitochondrial Dysfunction as A Common Pathological Pathway of Osteoporosis and Sarcopenia: The Potential of RANKL Inhibitor for Dual Treatment</t>
  </si>
  <si>
    <t>Membrane Remodeling by Biomolecular Condensates in Plant Autophagosome and Vacuole</t>
  </si>
  <si>
    <t>A Robust Data Analytics-based FBSDE Solver for High-dimensional Stochastic Control Problem</t>
  </si>
  <si>
    <t>Professor TAN Likai</t>
  </si>
  <si>
    <t>Professor LAU Louis Ho-shing</t>
  </si>
  <si>
    <t>Professor YAM Phillip Sheung-chi</t>
  </si>
  <si>
    <t>Anaesthesia and Intensive Care</t>
  </si>
  <si>
    <t>Statistics</t>
  </si>
  <si>
    <t>Spectral Flow Cytometry-based Immune Profiling for Improved Sepsis Diagnosis: A Multi-Center, International Study</t>
  </si>
  <si>
    <t>Combination of Artificial Intelligence (ENDO-AID) and Mucosal Exposure Device (Endocuff Vision®) to Enhance Colorectal Neoplasia Detection: a Randomized Controlled Trial</t>
  </si>
  <si>
    <t>Molecular Study of Phosphate Signalling and Autophagy Crosstalk under Phosphate Starvation in Arabidopsis Thaliana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</si>
</sst>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);[Red]\(0.00\)"/>
    <numFmt numFmtId="165" formatCode="_(&quot;HK$&quot;* #,##0.00_);_(&quot;HK$&quot;* \(#,##0.00\);_(&quot;HK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>
      <alignment vertical="center"/>
    </xf>
    <xf numFmtId="43" fontId="7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3" borderId="1" xfId="2" quotePrefix="1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3" borderId="1" xfId="3" quotePrefix="1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49" fontId="5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urrency 2" xfId="5" xr:uid="{00000000-0005-0000-0000-000003000000}"/>
    <cellStyle name="Normal" xfId="0" builtinId="0"/>
    <cellStyle name="Normal 2" xfId="1" xr:uid="{00000000-0005-0000-0000-000005000000}"/>
    <cellStyle name="一般_AoE-FundedProjects - Reports &amp; Cashflow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zoomScaleNormal="100" zoomScaleSheetLayoutView="100" workbookViewId="0">
      <selection activeCell="C49" sqref="C49"/>
    </sheetView>
  </sheetViews>
  <sheetFormatPr defaultRowHeight="15" x14ac:dyDescent="0.25"/>
  <cols>
    <col min="1" max="1" width="13.42578125" style="2" bestFit="1" customWidth="1"/>
    <col min="2" max="2" width="19.85546875" style="2" customWidth="1"/>
    <col min="3" max="3" width="39" style="2" customWidth="1"/>
    <col min="4" max="4" width="36.28515625" style="2" customWidth="1"/>
    <col min="5" max="5" width="24.7109375" style="2" customWidth="1"/>
    <col min="6" max="6" width="22.42578125" style="9" bestFit="1" customWidth="1"/>
    <col min="7" max="16384" width="9.140625" style="2"/>
  </cols>
  <sheetData>
    <row r="1" spans="1:6" ht="43.5" customHeight="1" x14ac:dyDescent="0.25">
      <c r="A1" s="4" t="s">
        <v>1</v>
      </c>
      <c r="B1" s="4" t="s">
        <v>19</v>
      </c>
      <c r="C1" s="5" t="s">
        <v>0</v>
      </c>
      <c r="D1" s="5" t="s">
        <v>20</v>
      </c>
      <c r="E1" s="4" t="s">
        <v>2</v>
      </c>
      <c r="F1" s="7" t="s">
        <v>21</v>
      </c>
    </row>
    <row r="2" spans="1:6" s="3" customFormat="1" ht="75" x14ac:dyDescent="0.25">
      <c r="A2" s="1" t="s">
        <v>31</v>
      </c>
      <c r="B2" s="1" t="s">
        <v>13</v>
      </c>
      <c r="C2" s="6" t="s">
        <v>14</v>
      </c>
      <c r="D2" s="6" t="s">
        <v>26</v>
      </c>
      <c r="E2" s="6" t="s">
        <v>107</v>
      </c>
      <c r="F2" s="8">
        <v>29600</v>
      </c>
    </row>
    <row r="3" spans="1:6" s="3" customFormat="1" ht="60" x14ac:dyDescent="0.25">
      <c r="A3" s="1" t="s">
        <v>31</v>
      </c>
      <c r="B3" s="1" t="s">
        <v>15</v>
      </c>
      <c r="C3" s="6" t="s">
        <v>16</v>
      </c>
      <c r="D3" s="6" t="s">
        <v>27</v>
      </c>
      <c r="E3" s="6" t="s">
        <v>108</v>
      </c>
      <c r="F3" s="8">
        <f>29500*2</f>
        <v>59000</v>
      </c>
    </row>
    <row r="4" spans="1:6" s="3" customFormat="1" ht="75" x14ac:dyDescent="0.25">
      <c r="A4" s="1" t="s">
        <v>31</v>
      </c>
      <c r="B4" s="1" t="s">
        <v>17</v>
      </c>
      <c r="C4" s="6" t="s">
        <v>18</v>
      </c>
      <c r="D4" s="6" t="s">
        <v>28</v>
      </c>
      <c r="E4" s="6" t="s">
        <v>109</v>
      </c>
      <c r="F4" s="8">
        <f>29600*2</f>
        <v>59200</v>
      </c>
    </row>
    <row r="5" spans="1:6" s="3" customFormat="1" ht="45" x14ac:dyDescent="0.25">
      <c r="A5" s="1" t="s">
        <v>31</v>
      </c>
      <c r="B5" s="1" t="s">
        <v>22</v>
      </c>
      <c r="C5" s="6" t="s">
        <v>23</v>
      </c>
      <c r="D5" s="6" t="s">
        <v>29</v>
      </c>
      <c r="E5" s="6" t="s">
        <v>107</v>
      </c>
      <c r="F5" s="8">
        <f>29600*2</f>
        <v>59200</v>
      </c>
    </row>
    <row r="6" spans="1:6" s="3" customFormat="1" ht="60" x14ac:dyDescent="0.25">
      <c r="A6" s="1" t="s">
        <v>31</v>
      </c>
      <c r="B6" s="1" t="s">
        <v>24</v>
      </c>
      <c r="C6" s="6" t="s">
        <v>25</v>
      </c>
      <c r="D6" s="6" t="s">
        <v>30</v>
      </c>
      <c r="E6" s="6" t="s">
        <v>110</v>
      </c>
      <c r="F6" s="8">
        <f>29500*2</f>
        <v>59000</v>
      </c>
    </row>
    <row r="7" spans="1:6" s="3" customFormat="1" ht="45" x14ac:dyDescent="0.25">
      <c r="A7" s="1" t="s">
        <v>3</v>
      </c>
      <c r="B7" s="1" t="s">
        <v>32</v>
      </c>
      <c r="C7" s="6" t="s">
        <v>33</v>
      </c>
      <c r="D7" s="6" t="s">
        <v>111</v>
      </c>
      <c r="E7" s="6" t="s">
        <v>114</v>
      </c>
      <c r="F7" s="8">
        <f>44700+18800</f>
        <v>63500</v>
      </c>
    </row>
    <row r="8" spans="1:6" s="3" customFormat="1" ht="30" x14ac:dyDescent="0.25">
      <c r="A8" s="1" t="s">
        <v>3</v>
      </c>
      <c r="B8" s="1" t="s">
        <v>34</v>
      </c>
      <c r="C8" s="6" t="s">
        <v>35</v>
      </c>
      <c r="D8" s="6" t="s">
        <v>112</v>
      </c>
      <c r="E8" s="6" t="s">
        <v>113</v>
      </c>
      <c r="F8" s="8">
        <f>16100+18800</f>
        <v>34900</v>
      </c>
    </row>
    <row r="9" spans="1:6" s="3" customFormat="1" ht="60" x14ac:dyDescent="0.25">
      <c r="A9" s="1" t="s">
        <v>3</v>
      </c>
      <c r="B9" s="1" t="s">
        <v>36</v>
      </c>
      <c r="C9" s="6" t="s">
        <v>37</v>
      </c>
      <c r="D9" s="6" t="s">
        <v>115</v>
      </c>
      <c r="E9" s="6" t="s">
        <v>113</v>
      </c>
      <c r="F9" s="8">
        <f>28700+28700</f>
        <v>57400</v>
      </c>
    </row>
    <row r="10" spans="1:6" s="3" customFormat="1" ht="45" x14ac:dyDescent="0.25">
      <c r="A10" s="1" t="s">
        <v>4</v>
      </c>
      <c r="B10" s="1" t="s">
        <v>38</v>
      </c>
      <c r="C10" s="6" t="s">
        <v>39</v>
      </c>
      <c r="D10" s="6" t="s">
        <v>104</v>
      </c>
      <c r="E10" s="6" t="s">
        <v>107</v>
      </c>
      <c r="F10" s="8">
        <f>44800*2</f>
        <v>89600</v>
      </c>
    </row>
    <row r="11" spans="1:6" s="3" customFormat="1" ht="45" x14ac:dyDescent="0.25">
      <c r="A11" s="1" t="s">
        <v>4</v>
      </c>
      <c r="B11" s="1" t="s">
        <v>40</v>
      </c>
      <c r="C11" s="6" t="s">
        <v>41</v>
      </c>
      <c r="D11" s="6" t="s">
        <v>116</v>
      </c>
      <c r="E11" s="6" t="s">
        <v>117</v>
      </c>
      <c r="F11" s="8">
        <f>44800*2</f>
        <v>89600</v>
      </c>
    </row>
    <row r="12" spans="1:6" s="3" customFormat="1" ht="30" x14ac:dyDescent="0.25">
      <c r="A12" s="1" t="s">
        <v>4</v>
      </c>
      <c r="B12" s="1" t="s">
        <v>42</v>
      </c>
      <c r="C12" s="6" t="s">
        <v>43</v>
      </c>
      <c r="D12" s="6" t="s">
        <v>118</v>
      </c>
      <c r="E12" s="6" t="s">
        <v>119</v>
      </c>
      <c r="F12" s="8">
        <f>24200*2</f>
        <v>48400</v>
      </c>
    </row>
    <row r="13" spans="1:6" s="3" customFormat="1" ht="60" x14ac:dyDescent="0.25">
      <c r="A13" s="1" t="s">
        <v>4</v>
      </c>
      <c r="B13" s="1" t="s">
        <v>44</v>
      </c>
      <c r="C13" s="6" t="s">
        <v>45</v>
      </c>
      <c r="D13" s="6" t="s">
        <v>29</v>
      </c>
      <c r="E13" s="6" t="s">
        <v>107</v>
      </c>
      <c r="F13" s="8">
        <f>14300*2</f>
        <v>28600</v>
      </c>
    </row>
    <row r="14" spans="1:6" s="3" customFormat="1" ht="75" x14ac:dyDescent="0.25">
      <c r="A14" s="1" t="s">
        <v>5</v>
      </c>
      <c r="B14" s="1" t="s">
        <v>46</v>
      </c>
      <c r="C14" s="6" t="s">
        <v>47</v>
      </c>
      <c r="D14" s="6" t="s">
        <v>112</v>
      </c>
      <c r="E14" s="6" t="s">
        <v>113</v>
      </c>
      <c r="F14" s="8">
        <f>45000+37600</f>
        <v>82600</v>
      </c>
    </row>
    <row r="15" spans="1:6" s="3" customFormat="1" ht="45" x14ac:dyDescent="0.25">
      <c r="A15" s="1" t="s">
        <v>5</v>
      </c>
      <c r="B15" s="1" t="s">
        <v>48</v>
      </c>
      <c r="C15" s="6" t="s">
        <v>49</v>
      </c>
      <c r="D15" s="6" t="s">
        <v>120</v>
      </c>
      <c r="E15" s="6" t="s">
        <v>121</v>
      </c>
      <c r="F15" s="8">
        <f>41100+42000</f>
        <v>83100</v>
      </c>
    </row>
    <row r="16" spans="1:6" s="3" customFormat="1" ht="45" x14ac:dyDescent="0.25">
      <c r="A16" s="1" t="s">
        <v>6</v>
      </c>
      <c r="B16" s="1" t="s">
        <v>50</v>
      </c>
      <c r="C16" s="6" t="s">
        <v>51</v>
      </c>
      <c r="D16" s="6" t="s">
        <v>103</v>
      </c>
      <c r="E16" s="6" t="s">
        <v>122</v>
      </c>
      <c r="F16" s="8">
        <v>28600</v>
      </c>
    </row>
    <row r="17" spans="1:6" s="3" customFormat="1" ht="30" x14ac:dyDescent="0.25">
      <c r="A17" s="1" t="s">
        <v>6</v>
      </c>
      <c r="B17" s="1" t="s">
        <v>52</v>
      </c>
      <c r="C17" s="6" t="s">
        <v>53</v>
      </c>
      <c r="D17" s="6" t="s">
        <v>104</v>
      </c>
      <c r="E17" s="6" t="s">
        <v>107</v>
      </c>
      <c r="F17" s="8">
        <f>44800*2</f>
        <v>89600</v>
      </c>
    </row>
    <row r="18" spans="1:6" s="3" customFormat="1" ht="45" x14ac:dyDescent="0.25">
      <c r="A18" s="1" t="s">
        <v>6</v>
      </c>
      <c r="B18" s="1" t="s">
        <v>54</v>
      </c>
      <c r="C18" s="6" t="s">
        <v>55</v>
      </c>
      <c r="D18" s="6" t="s">
        <v>105</v>
      </c>
      <c r="E18" s="6" t="s">
        <v>123</v>
      </c>
      <c r="F18" s="8">
        <f>44800*2</f>
        <v>89600</v>
      </c>
    </row>
    <row r="19" spans="1:6" s="3" customFormat="1" ht="45" x14ac:dyDescent="0.25">
      <c r="A19" s="1" t="s">
        <v>6</v>
      </c>
      <c r="B19" s="1" t="s">
        <v>56</v>
      </c>
      <c r="C19" s="6" t="s">
        <v>57</v>
      </c>
      <c r="D19" s="6" t="s">
        <v>58</v>
      </c>
      <c r="E19" s="6" t="s">
        <v>124</v>
      </c>
      <c r="F19" s="8">
        <f>30000+17600</f>
        <v>47600</v>
      </c>
    </row>
    <row r="20" spans="1:6" s="3" customFormat="1" ht="45" x14ac:dyDescent="0.25">
      <c r="A20" s="1" t="s">
        <v>6</v>
      </c>
      <c r="B20" s="1" t="s">
        <v>59</v>
      </c>
      <c r="C20" s="6" t="s">
        <v>60</v>
      </c>
      <c r="D20" s="6" t="s">
        <v>106</v>
      </c>
      <c r="E20" s="6" t="s">
        <v>117</v>
      </c>
      <c r="F20" s="8">
        <f>44800*2</f>
        <v>89600</v>
      </c>
    </row>
    <row r="21" spans="1:6" s="3" customFormat="1" ht="30" x14ac:dyDescent="0.25">
      <c r="A21" s="1" t="s">
        <v>7</v>
      </c>
      <c r="B21" s="1" t="s">
        <v>61</v>
      </c>
      <c r="C21" s="6" t="s">
        <v>62</v>
      </c>
      <c r="D21" s="6" t="s">
        <v>125</v>
      </c>
      <c r="E21" s="6" t="s">
        <v>126</v>
      </c>
      <c r="F21" s="8">
        <f>44800*2</f>
        <v>89600</v>
      </c>
    </row>
    <row r="22" spans="1:6" s="3" customFormat="1" ht="45" x14ac:dyDescent="0.25">
      <c r="A22" s="1" t="s">
        <v>7</v>
      </c>
      <c r="B22" s="1" t="s">
        <v>63</v>
      </c>
      <c r="C22" s="6" t="s">
        <v>64</v>
      </c>
      <c r="D22" s="6" t="s">
        <v>127</v>
      </c>
      <c r="E22" s="6" t="s">
        <v>117</v>
      </c>
      <c r="F22" s="8">
        <f>44800*2</f>
        <v>89600</v>
      </c>
    </row>
    <row r="23" spans="1:6" s="3" customFormat="1" ht="45" x14ac:dyDescent="0.25">
      <c r="A23" s="1" t="s">
        <v>7</v>
      </c>
      <c r="B23" s="1" t="s">
        <v>65</v>
      </c>
      <c r="C23" s="6" t="s">
        <v>66</v>
      </c>
      <c r="D23" s="6" t="s">
        <v>128</v>
      </c>
      <c r="E23" s="6" t="s">
        <v>114</v>
      </c>
      <c r="F23" s="8">
        <f>44800*2</f>
        <v>89600</v>
      </c>
    </row>
    <row r="24" spans="1:6" s="3" customFormat="1" ht="75" x14ac:dyDescent="0.25">
      <c r="A24" s="1" t="s">
        <v>7</v>
      </c>
      <c r="B24" s="1" t="s">
        <v>67</v>
      </c>
      <c r="C24" s="6" t="s">
        <v>68</v>
      </c>
      <c r="D24" s="6" t="s">
        <v>129</v>
      </c>
      <c r="E24" s="6" t="s">
        <v>109</v>
      </c>
      <c r="F24" s="8">
        <f>44700*2</f>
        <v>89400</v>
      </c>
    </row>
    <row r="25" spans="1:6" s="3" customFormat="1" ht="30" x14ac:dyDescent="0.25">
      <c r="A25" s="1" t="s">
        <v>8</v>
      </c>
      <c r="B25" s="1" t="s">
        <v>69</v>
      </c>
      <c r="C25" s="6" t="s">
        <v>70</v>
      </c>
      <c r="D25" s="6" t="s">
        <v>104</v>
      </c>
      <c r="E25" s="6" t="s">
        <v>107</v>
      </c>
      <c r="F25" s="8">
        <f>44800*2</f>
        <v>89600</v>
      </c>
    </row>
    <row r="26" spans="1:6" s="3" customFormat="1" x14ac:dyDescent="0.25">
      <c r="A26" s="1" t="s">
        <v>8</v>
      </c>
      <c r="B26" s="1" t="s">
        <v>71</v>
      </c>
      <c r="C26" s="6" t="s">
        <v>72</v>
      </c>
      <c r="D26" s="6" t="s">
        <v>130</v>
      </c>
      <c r="E26" s="6" t="s">
        <v>144</v>
      </c>
      <c r="F26" s="8">
        <f>44800*2</f>
        <v>89600</v>
      </c>
    </row>
    <row r="27" spans="1:6" s="3" customFormat="1" ht="45" x14ac:dyDescent="0.25">
      <c r="A27" s="1" t="s">
        <v>9</v>
      </c>
      <c r="B27" s="1" t="s">
        <v>73</v>
      </c>
      <c r="C27" s="6" t="s">
        <v>74</v>
      </c>
      <c r="D27" s="6" t="s">
        <v>131</v>
      </c>
      <c r="E27" s="6" t="s">
        <v>145</v>
      </c>
      <c r="F27" s="8">
        <f>45000*2</f>
        <v>90000</v>
      </c>
    </row>
    <row r="28" spans="1:6" s="3" customFormat="1" ht="30" x14ac:dyDescent="0.25">
      <c r="A28" s="1" t="s">
        <v>9</v>
      </c>
      <c r="B28" s="1" t="s">
        <v>75</v>
      </c>
      <c r="C28" s="6" t="s">
        <v>76</v>
      </c>
      <c r="D28" s="6" t="s">
        <v>132</v>
      </c>
      <c r="E28" s="6" t="s">
        <v>107</v>
      </c>
      <c r="F28" s="8">
        <f>44800*2</f>
        <v>89600</v>
      </c>
    </row>
    <row r="29" spans="1:6" s="3" customFormat="1" ht="30" x14ac:dyDescent="0.25">
      <c r="A29" s="1" t="s">
        <v>9</v>
      </c>
      <c r="B29" s="1" t="s">
        <v>77</v>
      </c>
      <c r="C29" s="6" t="s">
        <v>78</v>
      </c>
      <c r="D29" s="6" t="s">
        <v>112</v>
      </c>
      <c r="E29" s="6" t="s">
        <v>113</v>
      </c>
      <c r="F29" s="8">
        <f>42900+15200</f>
        <v>58100</v>
      </c>
    </row>
    <row r="30" spans="1:6" s="3" customFormat="1" ht="45" x14ac:dyDescent="0.25">
      <c r="A30" s="1" t="s">
        <v>9</v>
      </c>
      <c r="B30" s="1" t="s">
        <v>79</v>
      </c>
      <c r="C30" s="6" t="s">
        <v>80</v>
      </c>
      <c r="D30" s="6" t="s">
        <v>133</v>
      </c>
      <c r="E30" s="6" t="s">
        <v>12</v>
      </c>
      <c r="F30" s="8">
        <f>44800+42900</f>
        <v>87700</v>
      </c>
    </row>
    <row r="31" spans="1:6" s="3" customFormat="1" ht="45" x14ac:dyDescent="0.25">
      <c r="A31" s="1" t="s">
        <v>9</v>
      </c>
      <c r="B31" s="1" t="s">
        <v>81</v>
      </c>
      <c r="C31" s="6" t="s">
        <v>82</v>
      </c>
      <c r="D31" s="6" t="s">
        <v>134</v>
      </c>
      <c r="E31" s="6" t="s">
        <v>110</v>
      </c>
      <c r="F31" s="8">
        <f>32200*2</f>
        <v>64400</v>
      </c>
    </row>
    <row r="32" spans="1:6" s="3" customFormat="1" ht="45" x14ac:dyDescent="0.25">
      <c r="A32" s="1" t="s">
        <v>10</v>
      </c>
      <c r="B32" s="1" t="s">
        <v>83</v>
      </c>
      <c r="C32" s="6" t="s">
        <v>84</v>
      </c>
      <c r="D32" s="6" t="s">
        <v>135</v>
      </c>
      <c r="E32" s="6" t="s">
        <v>107</v>
      </c>
      <c r="F32" s="8">
        <f>44800*2</f>
        <v>89600</v>
      </c>
    </row>
    <row r="33" spans="1:7" s="3" customFormat="1" ht="60" x14ac:dyDescent="0.25">
      <c r="A33" s="1" t="s">
        <v>10</v>
      </c>
      <c r="B33" s="1" t="s">
        <v>85</v>
      </c>
      <c r="C33" s="6" t="s">
        <v>86</v>
      </c>
      <c r="D33" s="6" t="s">
        <v>136</v>
      </c>
      <c r="E33" s="6" t="s">
        <v>146</v>
      </c>
      <c r="F33" s="8">
        <f>28600*2</f>
        <v>57200</v>
      </c>
    </row>
    <row r="34" spans="1:7" s="3" customFormat="1" ht="45" x14ac:dyDescent="0.25">
      <c r="A34" s="1" t="s">
        <v>10</v>
      </c>
      <c r="B34" s="1" t="s">
        <v>87</v>
      </c>
      <c r="C34" s="6" t="s">
        <v>88</v>
      </c>
      <c r="D34" s="6" t="s">
        <v>137</v>
      </c>
      <c r="E34" s="6" t="s">
        <v>113</v>
      </c>
      <c r="F34" s="8">
        <f>28700*2</f>
        <v>57400</v>
      </c>
    </row>
    <row r="35" spans="1:7" s="3" customFormat="1" ht="45" x14ac:dyDescent="0.25">
      <c r="A35" s="1" t="s">
        <v>10</v>
      </c>
      <c r="B35" s="1" t="s">
        <v>89</v>
      </c>
      <c r="C35" s="6" t="s">
        <v>90</v>
      </c>
      <c r="D35" s="6" t="s">
        <v>138</v>
      </c>
      <c r="E35" s="6" t="s">
        <v>123</v>
      </c>
      <c r="F35" s="8">
        <v>45000</v>
      </c>
    </row>
    <row r="36" spans="1:7" s="3" customFormat="1" ht="30" x14ac:dyDescent="0.25">
      <c r="A36" s="1" t="s">
        <v>10</v>
      </c>
      <c r="B36" s="1" t="s">
        <v>91</v>
      </c>
      <c r="C36" s="6" t="s">
        <v>92</v>
      </c>
      <c r="D36" s="6" t="s">
        <v>139</v>
      </c>
      <c r="E36" s="6" t="s">
        <v>114</v>
      </c>
      <c r="F36" s="8">
        <f>44800*2</f>
        <v>89600</v>
      </c>
    </row>
    <row r="37" spans="1:7" s="3" customFormat="1" x14ac:dyDescent="0.25">
      <c r="A37" s="1" t="s">
        <v>10</v>
      </c>
      <c r="B37" s="1" t="s">
        <v>93</v>
      </c>
      <c r="C37" s="6" t="s">
        <v>94</v>
      </c>
      <c r="D37" s="6" t="s">
        <v>104</v>
      </c>
      <c r="E37" s="6" t="s">
        <v>107</v>
      </c>
      <c r="F37" s="8">
        <f>44800*2</f>
        <v>89600</v>
      </c>
    </row>
    <row r="38" spans="1:7" s="3" customFormat="1" ht="30" x14ac:dyDescent="0.25">
      <c r="A38" s="1" t="s">
        <v>10</v>
      </c>
      <c r="B38" s="1" t="s">
        <v>95</v>
      </c>
      <c r="C38" s="6" t="s">
        <v>96</v>
      </c>
      <c r="D38" s="6" t="s">
        <v>140</v>
      </c>
      <c r="E38" s="6" t="s">
        <v>147</v>
      </c>
      <c r="F38" s="8">
        <f>42900*2</f>
        <v>85800</v>
      </c>
    </row>
    <row r="39" spans="1:7" s="3" customFormat="1" ht="45" x14ac:dyDescent="0.25">
      <c r="A39" s="1" t="s">
        <v>11</v>
      </c>
      <c r="B39" s="1" t="s">
        <v>97</v>
      </c>
      <c r="C39" s="6" t="s">
        <v>98</v>
      </c>
      <c r="D39" s="6" t="s">
        <v>141</v>
      </c>
      <c r="E39" s="6" t="s">
        <v>110</v>
      </c>
      <c r="F39" s="8">
        <f>44800*2</f>
        <v>89600</v>
      </c>
    </row>
    <row r="40" spans="1:7" s="3" customFormat="1" ht="45" x14ac:dyDescent="0.25">
      <c r="A40" s="1" t="s">
        <v>11</v>
      </c>
      <c r="B40" s="1" t="s">
        <v>99</v>
      </c>
      <c r="C40" s="6" t="s">
        <v>100</v>
      </c>
      <c r="D40" s="6" t="s">
        <v>142</v>
      </c>
      <c r="E40" s="6" t="s">
        <v>122</v>
      </c>
      <c r="F40" s="8">
        <f>32200*2</f>
        <v>64400</v>
      </c>
    </row>
    <row r="41" spans="1:7" s="3" customFormat="1" ht="45" x14ac:dyDescent="0.25">
      <c r="A41" s="1" t="s">
        <v>11</v>
      </c>
      <c r="B41" s="1" t="s">
        <v>101</v>
      </c>
      <c r="C41" s="6" t="s">
        <v>102</v>
      </c>
      <c r="D41" s="6" t="s">
        <v>143</v>
      </c>
      <c r="E41" s="6" t="s">
        <v>122</v>
      </c>
      <c r="F41" s="8">
        <v>28600</v>
      </c>
    </row>
    <row r="42" spans="1:7" s="3" customFormat="1" ht="60" x14ac:dyDescent="0.25">
      <c r="A42" s="1" t="s">
        <v>149</v>
      </c>
      <c r="B42" s="1" t="s">
        <v>150</v>
      </c>
      <c r="C42" s="6" t="s">
        <v>152</v>
      </c>
      <c r="D42" s="6" t="s">
        <v>154</v>
      </c>
      <c r="E42" s="6" t="s">
        <v>153</v>
      </c>
      <c r="F42" s="8">
        <v>44800</v>
      </c>
    </row>
    <row r="43" spans="1:7" s="3" customFormat="1" ht="30" x14ac:dyDescent="0.25">
      <c r="A43" s="1" t="s">
        <v>149</v>
      </c>
      <c r="B43" s="1" t="s">
        <v>151</v>
      </c>
      <c r="C43" s="6" t="s">
        <v>96</v>
      </c>
      <c r="D43" s="6" t="s">
        <v>140</v>
      </c>
      <c r="E43" s="6" t="s">
        <v>147</v>
      </c>
      <c r="F43" s="8">
        <v>85800</v>
      </c>
    </row>
    <row r="44" spans="1:7" s="12" customFormat="1" ht="15" customHeight="1" x14ac:dyDescent="0.25">
      <c r="A44" s="11" t="s">
        <v>156</v>
      </c>
      <c r="B44" s="11" t="s">
        <v>155</v>
      </c>
      <c r="C44" s="11" t="s">
        <v>155</v>
      </c>
      <c r="D44" s="11" t="s">
        <v>155</v>
      </c>
      <c r="E44" s="11" t="s">
        <v>155</v>
      </c>
      <c r="F44" s="11" t="s">
        <v>155</v>
      </c>
      <c r="G44" s="13"/>
    </row>
    <row r="45" spans="1:7" s="12" customFormat="1" ht="60" x14ac:dyDescent="0.25">
      <c r="A45" s="11" t="s">
        <v>163</v>
      </c>
      <c r="B45" s="11" t="s">
        <v>157</v>
      </c>
      <c r="C45" s="14" t="s">
        <v>164</v>
      </c>
      <c r="D45" s="14" t="s">
        <v>103</v>
      </c>
      <c r="E45" s="6" t="s">
        <v>122</v>
      </c>
      <c r="F45" s="8">
        <v>64400</v>
      </c>
      <c r="G45" s="13"/>
    </row>
    <row r="46" spans="1:7" s="12" customFormat="1" ht="45" x14ac:dyDescent="0.25">
      <c r="A46" s="11" t="s">
        <v>163</v>
      </c>
      <c r="B46" s="11" t="s">
        <v>158</v>
      </c>
      <c r="C46" s="14" t="s">
        <v>172</v>
      </c>
      <c r="D46" s="14" t="s">
        <v>167</v>
      </c>
      <c r="E46" s="6" t="s">
        <v>170</v>
      </c>
      <c r="F46" s="8">
        <v>89000</v>
      </c>
      <c r="G46" s="13"/>
    </row>
    <row r="47" spans="1:7" s="12" customFormat="1" ht="75" x14ac:dyDescent="0.25">
      <c r="A47" s="11" t="s">
        <v>163</v>
      </c>
      <c r="B47" s="11" t="s">
        <v>159</v>
      </c>
      <c r="C47" s="14" t="s">
        <v>173</v>
      </c>
      <c r="D47" s="14" t="s">
        <v>168</v>
      </c>
      <c r="E47" s="6" t="s">
        <v>145</v>
      </c>
      <c r="F47" s="8">
        <v>44800</v>
      </c>
      <c r="G47" s="13"/>
    </row>
    <row r="48" spans="1:7" s="12" customFormat="1" ht="45" x14ac:dyDescent="0.25">
      <c r="A48" s="11" t="s">
        <v>163</v>
      </c>
      <c r="B48" s="11" t="s">
        <v>160</v>
      </c>
      <c r="C48" s="14" t="s">
        <v>165</v>
      </c>
      <c r="D48" s="14" t="s">
        <v>132</v>
      </c>
      <c r="E48" s="6" t="s">
        <v>107</v>
      </c>
      <c r="F48" s="8">
        <v>90000</v>
      </c>
      <c r="G48" s="13"/>
    </row>
    <row r="49" spans="1:7" s="12" customFormat="1" ht="45" x14ac:dyDescent="0.25">
      <c r="A49" s="11" t="s">
        <v>163</v>
      </c>
      <c r="B49" s="11" t="s">
        <v>161</v>
      </c>
      <c r="C49" s="14" t="s">
        <v>174</v>
      </c>
      <c r="D49" s="14" t="s">
        <v>104</v>
      </c>
      <c r="E49" s="6" t="s">
        <v>107</v>
      </c>
      <c r="F49" s="8">
        <v>89976</v>
      </c>
      <c r="G49" s="13"/>
    </row>
    <row r="50" spans="1:7" s="12" customFormat="1" ht="45" x14ac:dyDescent="0.25">
      <c r="A50" s="11" t="s">
        <v>163</v>
      </c>
      <c r="B50" s="11" t="s">
        <v>162</v>
      </c>
      <c r="C50" s="14" t="s">
        <v>166</v>
      </c>
      <c r="D50" s="14" t="s">
        <v>169</v>
      </c>
      <c r="E50" s="6" t="s">
        <v>171</v>
      </c>
      <c r="F50" s="8">
        <v>89400</v>
      </c>
      <c r="G50" s="13"/>
    </row>
    <row r="51" spans="1:7" x14ac:dyDescent="0.25">
      <c r="F51" s="10"/>
    </row>
    <row r="52" spans="1:7" x14ac:dyDescent="0.25">
      <c r="A52" s="10" t="s">
        <v>148</v>
      </c>
    </row>
  </sheetData>
  <printOptions horizontalCentered="1"/>
  <pageMargins left="0.43307086614173229" right="0.43307086614173229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GHK CUHK-led funded projects</vt:lpstr>
      <vt:lpstr>'GHK CUHK-led funded projects'!Print_Area</vt:lpstr>
      <vt:lpstr>'GHK CUHK-led funded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Poon (ORKTS)</dc:creator>
  <cp:lastModifiedBy>Jasmine Cheung (ORKTS)</cp:lastModifiedBy>
  <cp:lastPrinted>2021-03-10T10:06:27Z</cp:lastPrinted>
  <dcterms:created xsi:type="dcterms:W3CDTF">2021-03-10T06:38:01Z</dcterms:created>
  <dcterms:modified xsi:type="dcterms:W3CDTF">2023-12-04T03:10:33Z</dcterms:modified>
</cp:coreProperties>
</file>